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6180" yWindow="1020" windowWidth="19440" windowHeight="10050"/>
  </bookViews>
  <sheets>
    <sheet name="Лист1" sheetId="1" r:id="rId1"/>
    <sheet name="XLR_NoRangeSheet" sheetId="2" state="veryHidden" r:id="rId2"/>
  </sheets>
  <definedNames>
    <definedName name="Query1">Лист1!$A$7:$AC$16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Лист1!$A$21:$O$21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O8" i="1" l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7" i="1"/>
  <c r="O25" i="1" s="1"/>
  <c r="O26" i="1" s="1"/>
  <c r="N25" i="1"/>
  <c r="C38" i="1"/>
  <c r="C37" i="1"/>
  <c r="B5" i="2" l="1"/>
</calcChain>
</file>

<file path=xl/sharedStrings.xml><?xml version="1.0" encoding="utf-8"?>
<sst xmlns="http://schemas.openxmlformats.org/spreadsheetml/2006/main" count="146" uniqueCount="106">
  <si>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</si>
  <si>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</si>
  <si>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</si>
  <si>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</si>
  <si>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</si>
  <si>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</si>
  <si>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</si>
  <si>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</si>
  <si>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</si>
  <si>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</si>
  <si>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</si>
  <si>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</si>
  <si>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</si>
  <si>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Eд.изм</t>
  </si>
  <si>
    <t>Наименование товара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</si>
  <si>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</si>
  <si>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</si>
  <si>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</si>
  <si>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</si>
  <si>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</si>
  <si>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4.2, Developer  (build 122-D7)</t>
  </si>
  <si>
    <t>Query2</t>
  </si>
  <si>
    <t>Республика Башкортостан</t>
  </si>
  <si>
    <t>Поставка конверторов для ТВ сигнала</t>
  </si>
  <si>
    <t>, тел. , эл.почта:</t>
  </si>
  <si>
    <t/>
  </si>
  <si>
    <t>31.08.2014</t>
  </si>
  <si>
    <t>Гулиев Тимур Абрекович</t>
  </si>
  <si>
    <t>(347)251-71-23</t>
  </si>
  <si>
    <t>Отдел радио и телевидения (ОРиТ)</t>
  </si>
  <si>
    <t>Приложение 1.1</t>
  </si>
  <si>
    <t>шт</t>
  </si>
  <si>
    <t xml:space="preserve">Поставщик обязан предоставить вместе с Товаром следующие сопроводительные документы:
1) Паспорт.
2)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Гарантия на данное оборудование не менее 2 лет с момента отгрузки.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</si>
  <si>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не менее 10 лет</t>
  </si>
  <si>
    <t>Место доставки</t>
  </si>
  <si>
    <t xml:space="preserve">                               </t>
  </si>
  <si>
    <t xml:space="preserve"> г. Уфа, ул. Каспийская, д.14</t>
  </si>
  <si>
    <t xml:space="preserve"> 3 кв. - сентябрь</t>
  </si>
  <si>
    <t>Республика Башкортостан,  г. Уфа, ул. Каспийская,14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Иксанова Флюра Сагитовна, Подгорная Резида Рифгатовна  т. 8-905-352-77-79</t>
  </si>
  <si>
    <t>Токтаев В.И. тел. 8/347/221-12-01</t>
  </si>
  <si>
    <t>Приложение 1</t>
  </si>
  <si>
    <t>ЛОТ №</t>
  </si>
  <si>
    <t>Поставка генераторов PSI/SI для КТВ</t>
  </si>
  <si>
    <t>Ном. Номер</t>
  </si>
  <si>
    <t xml:space="preserve">Наименование товара поставщика1 </t>
  </si>
  <si>
    <t>Количество</t>
  </si>
  <si>
    <t>1 кв.</t>
  </si>
  <si>
    <t>2 кв.</t>
  </si>
  <si>
    <t>3 кв.</t>
  </si>
  <si>
    <t>4 кв.</t>
  </si>
  <si>
    <t>43011</t>
  </si>
  <si>
    <t>БЛОК АППАРАТНЫЙ, 19" 1U, TS-HW-R1U</t>
  </si>
  <si>
    <t>блок аппаратный, 19" 1U, TS-HW-R1U</t>
  </si>
  <si>
    <t>43012</t>
  </si>
  <si>
    <t>ЛИЦЕНЗИЯ ТЕЛЕТАГ НА 1 АППАРАТНЫЙ БЛОК, TT-BASE-IP</t>
  </si>
  <si>
    <t>Лицензия телетаг на 1 аппаратный блок, TT-BASE-IP</t>
  </si>
  <si>
    <t>43013</t>
  </si>
  <si>
    <t>ЛИЦЕНЗИЯ ТЕЛЕТАГ НА 1 АППАРАТНЫЙ БЛОК, TT-BASE-IP-R</t>
  </si>
  <si>
    <t>Лицензия телетаг на 1 аппаратный блок, TT-BASE-IP-R</t>
  </si>
  <si>
    <t>43014</t>
  </si>
  <si>
    <t>ЛИЦЕНЗИЯ НА МОДУЛЬ ПОДДЕРЖКИ  EPG НА + 10 СЕРВИСОВ, TT-DVB-EPG10S</t>
  </si>
  <si>
    <t>Лицензия на модуль поддержки  EPG на + 10 сервисов, TT-DVB-EPG10S</t>
  </si>
  <si>
    <t>43015</t>
  </si>
  <si>
    <t>ЛИЦЕНЗИЯ НА МОДУЛЬ ПОДДЕРЖКИ  EPG НА + 10 СЕРВИСОВ, TT-DVB-EPG10S-R</t>
  </si>
  <si>
    <t>Лицензия на модуль поддержки  EPG на + 10 сервисов, TT-DVB-EPG10S-R</t>
  </si>
  <si>
    <t>43016</t>
  </si>
  <si>
    <t>ЛИЦЕНЗИЯ НА ДОПОЛНИТЕЛЬНЫЕ 10 СЕРВИСОВ, TT-LC-10S</t>
  </si>
  <si>
    <t>Лицензия на дополнительные 10 сервисов, TT-LC-10S</t>
  </si>
  <si>
    <t>43017</t>
  </si>
  <si>
    <t>ЛИЦЕНЗИЯ НА ДОПОЛНИТЕЛЬНЫЕ 10 СЕРВИСОВ, TT-LC-10S-R</t>
  </si>
  <si>
    <t>Лицензия на дополнительные 10 сервисов, TT-LC-10S-R</t>
  </si>
  <si>
    <t>43018</t>
  </si>
  <si>
    <t>ЛИЦЕНЗИЯ НА МОДУЛЬ ОБНОВЛЕНИЯ ПО, TT-OTA</t>
  </si>
  <si>
    <t>лицензия на модуль обновления ПО, TT-OTA</t>
  </si>
  <si>
    <t>43019</t>
  </si>
  <si>
    <t>ЛИЦЕНЗИЯ НА МОДУЛЬ ОБНОВЛЕНИЯ ПО, TT-OTA-R</t>
  </si>
  <si>
    <t>лицензия на модуль обновления ПО, TT-OTA-R</t>
  </si>
  <si>
    <t>43020</t>
  </si>
  <si>
    <t>ЛИЦЕНЗИЯ НА МОДУЛЬ ФОРМИРОВАНИЯ PSI/SI ТАБЛИЦ, TT-DVB-PSIG</t>
  </si>
  <si>
    <t>лицензия на модуль формирования PSI/SI таблиц, TT-DVB-PSIG</t>
  </si>
  <si>
    <t>43021</t>
  </si>
  <si>
    <t>ЛИЦЕНЗИЯ НА МОДУЛЬ ФОРМИРОВАНИЯ PSI/SI ТАБЛИЦ, TT-DVB-PSIG-R</t>
  </si>
  <si>
    <t>лицензия на модуль формирования PSI/SI таблиц, TT-DVB-PSIG-R</t>
  </si>
  <si>
    <t>43022</t>
  </si>
  <si>
    <t>ЛИЦЕНЗИЯ НА ПО РАБОЧЕЕ МЕСТО РЕДАКТОРА, TT-LC-ED</t>
  </si>
  <si>
    <t>Лицензия на ПО рабочее место редактора, TT-LC-ED</t>
  </si>
  <si>
    <t>43023</t>
  </si>
  <si>
    <t>ПОДДЕРЖКА ТЕХНИЧЕСКАЯ 2-Й УРОВЕНЬ, 12 МЕСЯЦЕВ, TT-TS1</t>
  </si>
  <si>
    <t>поддержка техническая 2-й уровень (консультации по телефону в рабочее время, выезд специалиста по запросу, апгрейд на мажорные и минорные версии), 12 месяцев, TT-TS1</t>
  </si>
  <si>
    <t>43024</t>
  </si>
  <si>
    <t>ПОДДЕРЖКА ТЕХНИЧЕСКАЯ 2-Й УРОВЕНЬ, 12 МЕСЯЦЕВ, TS-TS1</t>
  </si>
  <si>
    <t>поддержка техническая 2-й уровень (консультации по телефону в рабочее время, выезд специалиста по запросу, апгрейд на мажорные и минорные версии), 12 месяцев, TS-TS1</t>
  </si>
  <si>
    <t>43025</t>
  </si>
  <si>
    <t>БЛОК АППАРАТНЫЙ  ДО 80 SD/15HD КАНАЛОВ, 19" 3U, TS-HW-R3</t>
  </si>
  <si>
    <t>блок аппаратный  до 80 SD/15HD каналов, 19" 3U, TS-HW-R3</t>
  </si>
  <si>
    <t>43026</t>
  </si>
  <si>
    <t>ИНТЕРФЕЙС ANALOG VIDEO НА 1 RF КАНАЛ, TS-HW-AV1</t>
  </si>
  <si>
    <t>Интерфейс analog video на 1 RF канал, TS-HW-AV1</t>
  </si>
  <si>
    <t>43027</t>
  </si>
  <si>
    <t>ИНТЕРФЕЙС DVB-T/T2/C2, 1RF, TS-HW-T22</t>
  </si>
  <si>
    <t>Интерфейс DVB-T/T2/C2, 1RF, TS-HW-T22</t>
  </si>
  <si>
    <t>43028</t>
  </si>
  <si>
    <t>ЛИЦЕНЗИЯ НА 1 SD КАНАЛ, TS-LC-1S</t>
  </si>
  <si>
    <t>Лицензия на 1 sd канал, TS-LC-1S</t>
  </si>
  <si>
    <t>Предельная сумма лота составляет:        2 767 038,13 руб. с НДС.</t>
  </si>
  <si>
    <t>Срок службы на оборудование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</si>
</sst>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0" xfId="0" quotePrefix="1"/>
    <xf numFmtId="49" fontId="0" fillId="0" borderId="0" xfId="0" applyNumberFormat="1"/>
    <xf numFmtId="0" fontId="0" fillId="0" borderId="0" xfId="0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vertical="center" wrapText="1"/>
    </xf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4" fontId="0" fillId="0" borderId="0" xfId="0" applyNumberFormat="1" applyBorder="1" applyAlignment="1">
      <alignment vertical="top" wrapText="1"/>
    </xf>
    <xf numFmtId="0" fontId="0" fillId="0" borderId="0" xfId="0" applyBorder="1" applyAlignment="1">
      <alignment wrapText="1"/>
    </xf>
    <xf numFmtId="0" fontId="0" fillId="0" borderId="7" xfId="0" applyBorder="1" applyAlignment="1">
      <alignment horizontal="left" wrapText="1"/>
    </xf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4" xfId="0" applyBorder="1" applyAlignment="1">
      <alignment vertical="top" wrapText="1"/>
    </xf>
    <xf numFmtId="0" fontId="0" fillId="0" borderId="4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9" xfId="0" applyBorder="1"/>
    <xf numFmtId="0" fontId="0" fillId="0" borderId="9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164" fontId="0" fillId="0" borderId="1" xfId="0" applyNumberFormat="1" applyBorder="1"/>
    <xf numFmtId="4" fontId="0" fillId="0" borderId="1" xfId="0" applyNumberFormat="1" applyBorder="1" applyAlignment="1">
      <alignment horizontal="righ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3" fillId="0" borderId="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3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C49"/>
  <sheetViews>
    <sheetView tabSelected="1" topLeftCell="A19" zoomScale="70" zoomScaleNormal="70" workbookViewId="0">
      <selection activeCell="O18" sqref="O18"/>
    </sheetView>
  </sheetViews>
  <sheetFormatPr defaultRowHeight="15" x14ac:dyDescent="0.25"/>
  <cols>
    <col min="1" max="1" width="0.85546875" customWidth="1"/>
    <col min="2" max="2" width="8.42578125" style="9" customWidth="1"/>
    <col min="3" max="3" width="19.7109375" style="9" customWidth="1"/>
    <col min="4" max="4" width="33" style="9" customWidth="1"/>
    <col min="5" max="5" width="10" style="6" customWidth="1"/>
    <col min="6" max="6" width="33.7109375" style="9" customWidth="1"/>
    <col min="7" max="7" width="9.140625" style="9" customWidth="1"/>
    <col min="8" max="9" width="9.140625" style="9" hidden="1" customWidth="1"/>
    <col min="10" max="10" width="9.140625" style="9" customWidth="1"/>
    <col min="11" max="11" width="19.5703125" style="9" hidden="1" customWidth="1"/>
    <col min="12" max="12" width="6.85546875" style="9" customWidth="1"/>
    <col min="13" max="13" width="13.5703125" style="9" customWidth="1"/>
    <col min="14" max="14" width="14.42578125" style="9" customWidth="1"/>
    <col min="15" max="15" width="14" customWidth="1"/>
    <col min="16" max="16" width="24.28515625" customWidth="1"/>
    <col min="25" max="28" width="9.140625" style="1"/>
  </cols>
  <sheetData>
    <row r="1" spans="1:29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29" t="s">
        <v>40</v>
      </c>
      <c r="Q1" s="15"/>
      <c r="R1" s="15"/>
      <c r="S1" s="15"/>
      <c r="T1" s="15"/>
      <c r="U1" s="15"/>
      <c r="V1" s="15"/>
      <c r="W1" s="9"/>
      <c r="X1" s="9"/>
      <c r="Y1" s="9"/>
      <c r="Z1" s="9"/>
      <c r="AA1" s="9"/>
      <c r="AB1" s="9"/>
      <c r="AC1" s="9"/>
    </row>
    <row r="2" spans="1:29" x14ac:dyDescent="0.25">
      <c r="A2" s="15"/>
      <c r="B2" s="43" t="s">
        <v>10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15"/>
      <c r="R2" s="15"/>
      <c r="S2" s="15"/>
      <c r="T2" s="15"/>
      <c r="U2" s="15"/>
      <c r="V2" s="15"/>
      <c r="W2" s="9"/>
      <c r="X2" s="9"/>
      <c r="Y2" s="9"/>
      <c r="Z2" s="9"/>
      <c r="AA2" s="9"/>
      <c r="AB2" s="9"/>
      <c r="AC2" s="9"/>
    </row>
    <row r="3" spans="1:29" x14ac:dyDescent="0.25">
      <c r="A3" s="15"/>
      <c r="B3" s="15" t="s">
        <v>41</v>
      </c>
      <c r="C3" s="41">
        <v>93</v>
      </c>
      <c r="D3" s="24" t="s">
        <v>42</v>
      </c>
      <c r="E3" s="24"/>
      <c r="F3" s="28"/>
      <c r="G3" s="15"/>
      <c r="H3" s="15"/>
      <c r="I3" s="15"/>
      <c r="J3" s="15"/>
      <c r="K3" s="15"/>
      <c r="L3" s="15"/>
      <c r="M3" s="15"/>
      <c r="N3" s="15"/>
      <c r="O3" s="15"/>
      <c r="P3" s="15"/>
      <c r="Q3" s="21"/>
      <c r="R3" s="15"/>
      <c r="S3" s="15"/>
      <c r="T3" s="15"/>
      <c r="U3" s="15"/>
      <c r="V3" s="15"/>
      <c r="W3" s="9"/>
      <c r="X3" s="9"/>
      <c r="Y3" s="9"/>
      <c r="Z3" s="9"/>
      <c r="AA3" s="9"/>
      <c r="AB3" s="9"/>
      <c r="AC3" s="9"/>
    </row>
    <row r="4" spans="1:29" s="2" customFormat="1" ht="15" customHeight="1" x14ac:dyDescent="0.25">
      <c r="A4" s="15"/>
      <c r="B4" s="50" t="s">
        <v>0</v>
      </c>
      <c r="C4" s="60" t="s">
        <v>43</v>
      </c>
      <c r="D4" s="50" t="s">
        <v>14</v>
      </c>
      <c r="E4" s="60" t="s">
        <v>44</v>
      </c>
      <c r="F4" s="50" t="s">
        <v>1</v>
      </c>
      <c r="G4" s="50" t="s">
        <v>13</v>
      </c>
      <c r="H4" s="51" t="s">
        <v>45</v>
      </c>
      <c r="I4" s="51"/>
      <c r="J4" s="51"/>
      <c r="K4" s="51"/>
      <c r="L4" s="51"/>
      <c r="M4" s="54" t="s">
        <v>16</v>
      </c>
      <c r="N4" s="52" t="s">
        <v>17</v>
      </c>
      <c r="O4" s="56" t="s">
        <v>19</v>
      </c>
      <c r="P4" s="50" t="s">
        <v>2</v>
      </c>
      <c r="Q4" s="21"/>
      <c r="R4" s="15"/>
      <c r="S4" s="15"/>
      <c r="T4" s="15"/>
      <c r="U4" s="15"/>
      <c r="V4" s="15"/>
      <c r="W4" s="10"/>
      <c r="X4" s="10"/>
      <c r="Y4" s="10"/>
      <c r="Z4" s="10"/>
      <c r="AA4" s="10"/>
      <c r="AB4" s="10"/>
      <c r="AC4" s="10"/>
    </row>
    <row r="5" spans="1:29" s="3" customFormat="1" ht="64.5" customHeight="1" x14ac:dyDescent="0.25">
      <c r="A5" s="20"/>
      <c r="B5" s="50"/>
      <c r="C5" s="61"/>
      <c r="D5" s="50"/>
      <c r="E5" s="61"/>
      <c r="F5" s="50"/>
      <c r="G5" s="50"/>
      <c r="H5" s="19" t="s">
        <v>46</v>
      </c>
      <c r="I5" s="19" t="s">
        <v>47</v>
      </c>
      <c r="J5" s="19" t="s">
        <v>48</v>
      </c>
      <c r="K5" s="19" t="s">
        <v>49</v>
      </c>
      <c r="L5" s="19" t="s">
        <v>15</v>
      </c>
      <c r="M5" s="55"/>
      <c r="N5" s="53"/>
      <c r="O5" s="56"/>
      <c r="P5" s="50"/>
      <c r="Q5" s="20"/>
      <c r="R5" s="20"/>
      <c r="S5" s="20"/>
      <c r="T5" s="20"/>
      <c r="U5" s="20"/>
      <c r="V5" s="20"/>
      <c r="W5" s="11"/>
      <c r="X5" s="11"/>
      <c r="Y5" s="11"/>
      <c r="Z5" s="11"/>
      <c r="AA5" s="11"/>
      <c r="AB5" s="11"/>
      <c r="AC5" s="11"/>
    </row>
    <row r="6" spans="1:29" s="2" customFormat="1" x14ac:dyDescent="0.25">
      <c r="A6" s="15"/>
      <c r="B6" s="16">
        <v>1</v>
      </c>
      <c r="C6" s="16">
        <v>2</v>
      </c>
      <c r="D6" s="16">
        <v>3</v>
      </c>
      <c r="E6" s="16">
        <v>4</v>
      </c>
      <c r="F6" s="16">
        <v>5</v>
      </c>
      <c r="G6" s="16">
        <v>6</v>
      </c>
      <c r="H6" s="16">
        <v>7</v>
      </c>
      <c r="I6" s="16">
        <v>8</v>
      </c>
      <c r="J6" s="16">
        <v>9</v>
      </c>
      <c r="K6" s="16">
        <v>10</v>
      </c>
      <c r="L6" s="16">
        <v>11</v>
      </c>
      <c r="M6" s="16">
        <v>12</v>
      </c>
      <c r="N6" s="16">
        <v>13</v>
      </c>
      <c r="O6" s="16">
        <v>14</v>
      </c>
      <c r="P6" s="16">
        <v>15</v>
      </c>
      <c r="Q6" s="15"/>
      <c r="R6" s="15"/>
      <c r="S6" s="15"/>
      <c r="T6" s="15"/>
      <c r="U6" s="15"/>
      <c r="V6" s="15"/>
      <c r="W6" s="10"/>
      <c r="X6" s="10"/>
      <c r="Y6" s="10"/>
      <c r="Z6" s="10"/>
      <c r="AA6" s="10"/>
      <c r="AB6" s="10"/>
      <c r="AC6" s="10"/>
    </row>
    <row r="7" spans="1:29" ht="30" x14ac:dyDescent="0.25">
      <c r="A7" s="15"/>
      <c r="B7" s="25">
        <v>1</v>
      </c>
      <c r="C7" s="25" t="s">
        <v>50</v>
      </c>
      <c r="D7" s="17" t="s">
        <v>51</v>
      </c>
      <c r="E7" s="17"/>
      <c r="F7" s="17" t="s">
        <v>52</v>
      </c>
      <c r="G7" s="22" t="s">
        <v>31</v>
      </c>
      <c r="H7" s="33">
        <v>0</v>
      </c>
      <c r="I7" s="33">
        <v>0</v>
      </c>
      <c r="J7" s="33">
        <v>2</v>
      </c>
      <c r="K7" s="33">
        <v>0</v>
      </c>
      <c r="L7" s="33">
        <v>2</v>
      </c>
      <c r="M7" s="23">
        <v>63415.68</v>
      </c>
      <c r="N7" s="23">
        <v>126831.36</v>
      </c>
      <c r="O7" s="40">
        <f>N7*1.18</f>
        <v>149661.0048</v>
      </c>
      <c r="P7" s="17" t="s">
        <v>36</v>
      </c>
      <c r="Q7" s="15"/>
      <c r="R7" s="15"/>
      <c r="S7" s="15"/>
      <c r="T7" s="15"/>
      <c r="U7" s="15"/>
      <c r="V7" s="15"/>
      <c r="W7" s="9"/>
      <c r="X7" s="9"/>
      <c r="Y7" s="9"/>
      <c r="Z7" s="9"/>
      <c r="AA7" s="9"/>
      <c r="AB7" s="9"/>
      <c r="AC7" s="9"/>
    </row>
    <row r="8" spans="1:29" ht="30" x14ac:dyDescent="0.25">
      <c r="A8" s="15"/>
      <c r="B8" s="25">
        <v>2</v>
      </c>
      <c r="C8" s="25" t="s">
        <v>53</v>
      </c>
      <c r="D8" s="17" t="s">
        <v>54</v>
      </c>
      <c r="E8" s="17"/>
      <c r="F8" s="17" t="s">
        <v>55</v>
      </c>
      <c r="G8" s="22" t="s">
        <v>31</v>
      </c>
      <c r="H8" s="33">
        <v>0</v>
      </c>
      <c r="I8" s="33">
        <v>0</v>
      </c>
      <c r="J8" s="33">
        <v>1</v>
      </c>
      <c r="K8" s="33">
        <v>0</v>
      </c>
      <c r="L8" s="33">
        <v>1</v>
      </c>
      <c r="M8" s="23">
        <v>38651.69</v>
      </c>
      <c r="N8" s="23">
        <v>38651.69</v>
      </c>
      <c r="O8" s="40">
        <f t="shared" ref="O8:O24" si="0">N8*1.18</f>
        <v>45608.994200000001</v>
      </c>
      <c r="P8" s="17" t="s">
        <v>36</v>
      </c>
      <c r="Q8" s="15"/>
      <c r="R8" s="15"/>
      <c r="S8" s="15"/>
      <c r="T8" s="15"/>
      <c r="U8" s="15"/>
      <c r="V8" s="15"/>
      <c r="W8" s="9"/>
      <c r="X8" s="9"/>
      <c r="Y8" s="9"/>
      <c r="Z8" s="9"/>
      <c r="AA8" s="9"/>
      <c r="AB8" s="9"/>
      <c r="AC8" s="9"/>
    </row>
    <row r="9" spans="1:29" s="1" customFormat="1" ht="30" x14ac:dyDescent="0.25">
      <c r="A9" s="15"/>
      <c r="B9" s="25">
        <v>3</v>
      </c>
      <c r="C9" s="25" t="s">
        <v>56</v>
      </c>
      <c r="D9" s="17" t="s">
        <v>57</v>
      </c>
      <c r="E9" s="17"/>
      <c r="F9" s="17" t="s">
        <v>58</v>
      </c>
      <c r="G9" s="22" t="s">
        <v>31</v>
      </c>
      <c r="H9" s="33">
        <v>0</v>
      </c>
      <c r="I9" s="33">
        <v>0</v>
      </c>
      <c r="J9" s="33">
        <v>1</v>
      </c>
      <c r="K9" s="33">
        <v>0</v>
      </c>
      <c r="L9" s="33">
        <v>1</v>
      </c>
      <c r="M9" s="23">
        <v>27056.19</v>
      </c>
      <c r="N9" s="23">
        <v>27056.19</v>
      </c>
      <c r="O9" s="40">
        <f t="shared" si="0"/>
        <v>31926.304199999995</v>
      </c>
      <c r="P9" s="17" t="s">
        <v>36</v>
      </c>
      <c r="Q9" s="15"/>
      <c r="R9" s="15"/>
      <c r="S9" s="15"/>
      <c r="T9" s="15"/>
      <c r="U9" s="15"/>
      <c r="V9" s="15"/>
      <c r="W9" s="9"/>
      <c r="X9" s="9"/>
      <c r="Y9" s="9"/>
      <c r="Z9" s="9"/>
      <c r="AA9" s="9"/>
      <c r="AB9" s="9"/>
      <c r="AC9" s="9"/>
    </row>
    <row r="10" spans="1:29" s="1" customFormat="1" ht="45" x14ac:dyDescent="0.25">
      <c r="A10" s="15"/>
      <c r="B10" s="25">
        <v>4</v>
      </c>
      <c r="C10" s="25" t="s">
        <v>59</v>
      </c>
      <c r="D10" s="17" t="s">
        <v>60</v>
      </c>
      <c r="E10" s="17"/>
      <c r="F10" s="17" t="s">
        <v>61</v>
      </c>
      <c r="G10" s="22" t="s">
        <v>31</v>
      </c>
      <c r="H10" s="33">
        <v>0</v>
      </c>
      <c r="I10" s="33">
        <v>0</v>
      </c>
      <c r="J10" s="33">
        <v>1</v>
      </c>
      <c r="K10" s="33">
        <v>0</v>
      </c>
      <c r="L10" s="33">
        <v>1</v>
      </c>
      <c r="M10" s="23">
        <v>247113.56</v>
      </c>
      <c r="N10" s="23">
        <v>247113.56</v>
      </c>
      <c r="O10" s="40">
        <f t="shared" si="0"/>
        <v>291594.00079999998</v>
      </c>
      <c r="P10" s="17" t="s">
        <v>36</v>
      </c>
      <c r="Q10" s="15"/>
      <c r="R10" s="15"/>
      <c r="S10" s="15"/>
      <c r="T10" s="15"/>
      <c r="U10" s="15"/>
      <c r="V10" s="15"/>
      <c r="W10" s="9"/>
      <c r="X10" s="9"/>
      <c r="Y10" s="9"/>
      <c r="Z10" s="9"/>
      <c r="AA10" s="9"/>
      <c r="AB10" s="9"/>
      <c r="AC10" s="9"/>
    </row>
    <row r="11" spans="1:29" ht="45" x14ac:dyDescent="0.25">
      <c r="A11" s="15"/>
      <c r="B11" s="25">
        <v>5</v>
      </c>
      <c r="C11" s="25" t="s">
        <v>62</v>
      </c>
      <c r="D11" s="17" t="s">
        <v>63</v>
      </c>
      <c r="E11" s="17"/>
      <c r="F11" s="17" t="s">
        <v>64</v>
      </c>
      <c r="G11" s="22" t="s">
        <v>31</v>
      </c>
      <c r="H11" s="33">
        <v>0</v>
      </c>
      <c r="I11" s="33">
        <v>0</v>
      </c>
      <c r="J11" s="33">
        <v>1</v>
      </c>
      <c r="K11" s="33">
        <v>0</v>
      </c>
      <c r="L11" s="33">
        <v>1</v>
      </c>
      <c r="M11" s="23">
        <v>172979.49</v>
      </c>
      <c r="N11" s="23">
        <v>172979.49</v>
      </c>
      <c r="O11" s="40">
        <f t="shared" si="0"/>
        <v>204115.79819999999</v>
      </c>
      <c r="P11" s="17" t="s">
        <v>36</v>
      </c>
      <c r="Q11" s="15"/>
      <c r="R11" s="15"/>
      <c r="S11" s="15"/>
      <c r="T11" s="15"/>
      <c r="U11" s="15"/>
      <c r="V11" s="15"/>
      <c r="W11" s="9"/>
      <c r="X11" s="9"/>
      <c r="Y11" s="9"/>
      <c r="Z11" s="9"/>
      <c r="AA11" s="9"/>
      <c r="AB11" s="9"/>
      <c r="AC11" s="9"/>
    </row>
    <row r="12" spans="1:29" ht="30" x14ac:dyDescent="0.25">
      <c r="A12" s="15"/>
      <c r="B12" s="25">
        <v>6</v>
      </c>
      <c r="C12" s="25" t="s">
        <v>65</v>
      </c>
      <c r="D12" s="17" t="s">
        <v>66</v>
      </c>
      <c r="E12" s="17"/>
      <c r="F12" s="17" t="s">
        <v>67</v>
      </c>
      <c r="G12" s="22" t="s">
        <v>31</v>
      </c>
      <c r="H12" s="33">
        <v>0</v>
      </c>
      <c r="I12" s="33">
        <v>0</v>
      </c>
      <c r="J12" s="33">
        <v>49</v>
      </c>
      <c r="K12" s="33">
        <v>0</v>
      </c>
      <c r="L12" s="33">
        <v>49</v>
      </c>
      <c r="M12" s="23">
        <v>7835.59</v>
      </c>
      <c r="N12" s="23">
        <v>383943.91</v>
      </c>
      <c r="O12" s="40">
        <f t="shared" si="0"/>
        <v>453053.81379999995</v>
      </c>
      <c r="P12" s="17" t="s">
        <v>36</v>
      </c>
      <c r="Q12" s="15"/>
      <c r="R12" s="15"/>
      <c r="S12" s="15"/>
      <c r="T12" s="15"/>
      <c r="U12" s="15"/>
      <c r="V12" s="15"/>
      <c r="W12" s="9"/>
      <c r="X12" s="9"/>
      <c r="Y12" s="9"/>
      <c r="Z12" s="9"/>
      <c r="AA12" s="9"/>
      <c r="AB12" s="9"/>
      <c r="AC12" s="9"/>
    </row>
    <row r="13" spans="1:29" ht="30" x14ac:dyDescent="0.25">
      <c r="A13" s="15"/>
      <c r="B13" s="25">
        <v>7</v>
      </c>
      <c r="C13" s="25" t="s">
        <v>68</v>
      </c>
      <c r="D13" s="17" t="s">
        <v>69</v>
      </c>
      <c r="E13" s="17"/>
      <c r="F13" s="17" t="s">
        <v>70</v>
      </c>
      <c r="G13" s="22" t="s">
        <v>31</v>
      </c>
      <c r="H13" s="33">
        <v>0</v>
      </c>
      <c r="I13" s="33">
        <v>0</v>
      </c>
      <c r="J13" s="33">
        <v>49</v>
      </c>
      <c r="K13" s="33">
        <v>0</v>
      </c>
      <c r="L13" s="33">
        <v>49</v>
      </c>
      <c r="M13" s="23">
        <v>5484.92</v>
      </c>
      <c r="N13" s="23">
        <v>268761.08</v>
      </c>
      <c r="O13" s="40">
        <f t="shared" si="0"/>
        <v>317138.07439999998</v>
      </c>
      <c r="P13" s="17" t="s">
        <v>36</v>
      </c>
      <c r="Q13" s="15"/>
      <c r="R13" s="18"/>
      <c r="S13" s="18"/>
      <c r="T13" s="18"/>
      <c r="U13" s="18"/>
      <c r="V13" s="18"/>
      <c r="W13" s="9"/>
      <c r="X13" s="9"/>
      <c r="Y13" s="9"/>
      <c r="Z13" s="9"/>
      <c r="AA13" s="9"/>
      <c r="AB13" s="9"/>
      <c r="AC13" s="9"/>
    </row>
    <row r="14" spans="1:29" ht="30" x14ac:dyDescent="0.25">
      <c r="A14" s="15"/>
      <c r="B14" s="25">
        <v>8</v>
      </c>
      <c r="C14" s="25" t="s">
        <v>71</v>
      </c>
      <c r="D14" s="17" t="s">
        <v>72</v>
      </c>
      <c r="E14" s="17"/>
      <c r="F14" s="17" t="s">
        <v>73</v>
      </c>
      <c r="G14" s="22" t="s">
        <v>31</v>
      </c>
      <c r="H14" s="33">
        <v>0</v>
      </c>
      <c r="I14" s="33">
        <v>0</v>
      </c>
      <c r="J14" s="33">
        <v>1</v>
      </c>
      <c r="K14" s="33">
        <v>0</v>
      </c>
      <c r="L14" s="33">
        <v>1</v>
      </c>
      <c r="M14" s="23">
        <v>118908.05</v>
      </c>
      <c r="N14" s="23">
        <v>118908.05</v>
      </c>
      <c r="O14" s="40">
        <f t="shared" si="0"/>
        <v>140311.49899999998</v>
      </c>
      <c r="P14" s="17" t="s">
        <v>36</v>
      </c>
      <c r="Q14" s="15"/>
      <c r="R14" s="15"/>
      <c r="S14" s="15"/>
      <c r="T14" s="15"/>
      <c r="U14" s="15"/>
      <c r="V14" s="15"/>
      <c r="W14" s="9"/>
      <c r="X14" s="9"/>
      <c r="Y14" s="9"/>
      <c r="Z14" s="9"/>
      <c r="AA14" s="9"/>
      <c r="AB14" s="9"/>
      <c r="AC14" s="9"/>
    </row>
    <row r="15" spans="1:29" ht="30" x14ac:dyDescent="0.25">
      <c r="A15" s="15"/>
      <c r="B15" s="25">
        <v>9</v>
      </c>
      <c r="C15" s="25" t="s">
        <v>74</v>
      </c>
      <c r="D15" s="17" t="s">
        <v>75</v>
      </c>
      <c r="E15" s="17"/>
      <c r="F15" s="17" t="s">
        <v>76</v>
      </c>
      <c r="G15" s="22" t="s">
        <v>31</v>
      </c>
      <c r="H15" s="33">
        <v>0</v>
      </c>
      <c r="I15" s="33">
        <v>0</v>
      </c>
      <c r="J15" s="33">
        <v>1</v>
      </c>
      <c r="K15" s="33">
        <v>0</v>
      </c>
      <c r="L15" s="33">
        <v>1</v>
      </c>
      <c r="M15" s="23">
        <v>83235.64</v>
      </c>
      <c r="N15" s="23">
        <v>83235.64</v>
      </c>
      <c r="O15" s="40">
        <f t="shared" si="0"/>
        <v>98218.055199999988</v>
      </c>
      <c r="P15" s="17" t="s">
        <v>36</v>
      </c>
      <c r="Q15" s="15"/>
      <c r="R15" s="15"/>
      <c r="S15" s="15"/>
      <c r="T15" s="15"/>
      <c r="U15" s="15"/>
      <c r="V15" s="15"/>
      <c r="W15" s="9"/>
      <c r="X15" s="9"/>
      <c r="Y15" s="9"/>
      <c r="Z15" s="9"/>
      <c r="AA15" s="9"/>
      <c r="AB15" s="9"/>
      <c r="AC15" s="9"/>
    </row>
    <row r="16" spans="1:29" s="1" customFormat="1" ht="45" x14ac:dyDescent="0.25">
      <c r="A16" s="15"/>
      <c r="B16" s="25">
        <v>10</v>
      </c>
      <c r="C16" s="25" t="s">
        <v>77</v>
      </c>
      <c r="D16" s="17" t="s">
        <v>78</v>
      </c>
      <c r="E16" s="17"/>
      <c r="F16" s="17" t="s">
        <v>79</v>
      </c>
      <c r="G16" s="22" t="s">
        <v>31</v>
      </c>
      <c r="H16" s="33">
        <v>0</v>
      </c>
      <c r="I16" s="33">
        <v>0</v>
      </c>
      <c r="J16" s="33">
        <v>1</v>
      </c>
      <c r="K16" s="33">
        <v>0</v>
      </c>
      <c r="L16" s="33">
        <v>1</v>
      </c>
      <c r="M16" s="23">
        <v>118908.05</v>
      </c>
      <c r="N16" s="23">
        <v>118908.05</v>
      </c>
      <c r="O16" s="40">
        <f t="shared" si="0"/>
        <v>140311.49899999998</v>
      </c>
      <c r="P16" s="17" t="s">
        <v>36</v>
      </c>
      <c r="Q16" s="15"/>
      <c r="R16" s="15"/>
      <c r="S16" s="15"/>
      <c r="T16" s="15"/>
      <c r="U16" s="15"/>
      <c r="V16" s="15"/>
      <c r="W16" s="9"/>
      <c r="X16" s="9"/>
      <c r="Y16" s="9"/>
      <c r="Z16" s="9"/>
      <c r="AA16" s="9"/>
      <c r="AB16" s="9"/>
      <c r="AC16" s="9"/>
    </row>
    <row r="17" spans="1:29" s="1" customFormat="1" ht="45" x14ac:dyDescent="0.25">
      <c r="A17" s="15"/>
      <c r="B17" s="25">
        <v>11</v>
      </c>
      <c r="C17" s="25" t="s">
        <v>80</v>
      </c>
      <c r="D17" s="17" t="s">
        <v>81</v>
      </c>
      <c r="E17" s="17"/>
      <c r="F17" s="17" t="s">
        <v>82</v>
      </c>
      <c r="G17" s="22" t="s">
        <v>31</v>
      </c>
      <c r="H17" s="33">
        <v>0</v>
      </c>
      <c r="I17" s="33">
        <v>0</v>
      </c>
      <c r="J17" s="33">
        <v>1</v>
      </c>
      <c r="K17" s="33">
        <v>0</v>
      </c>
      <c r="L17" s="33">
        <v>1</v>
      </c>
      <c r="M17" s="23">
        <v>83235.64</v>
      </c>
      <c r="N17" s="23">
        <v>83235.64</v>
      </c>
      <c r="O17" s="40">
        <f t="shared" si="0"/>
        <v>98218.055199999988</v>
      </c>
      <c r="P17" s="17" t="s">
        <v>36</v>
      </c>
      <c r="Q17" s="15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</row>
    <row r="18" spans="1:29" s="1" customFormat="1" ht="31.5" customHeight="1" x14ac:dyDescent="0.25">
      <c r="A18" s="15"/>
      <c r="B18" s="25">
        <v>12</v>
      </c>
      <c r="C18" s="25" t="s">
        <v>83</v>
      </c>
      <c r="D18" s="17" t="s">
        <v>84</v>
      </c>
      <c r="E18" s="17"/>
      <c r="F18" s="17" t="s">
        <v>85</v>
      </c>
      <c r="G18" s="22" t="s">
        <v>31</v>
      </c>
      <c r="H18" s="33">
        <v>0</v>
      </c>
      <c r="I18" s="33">
        <v>0</v>
      </c>
      <c r="J18" s="33">
        <v>1</v>
      </c>
      <c r="K18" s="33">
        <v>0</v>
      </c>
      <c r="L18" s="33">
        <v>1</v>
      </c>
      <c r="M18" s="23">
        <v>14589.41</v>
      </c>
      <c r="N18" s="23">
        <v>14589.41</v>
      </c>
      <c r="O18" s="40">
        <f t="shared" si="0"/>
        <v>17215.503799999999</v>
      </c>
      <c r="P18" s="17" t="s">
        <v>36</v>
      </c>
      <c r="Q18" s="15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</row>
    <row r="19" spans="1:29" s="1" customFormat="1" ht="31.5" customHeight="1" x14ac:dyDescent="0.25">
      <c r="A19" s="15"/>
      <c r="B19" s="25">
        <v>13</v>
      </c>
      <c r="C19" s="25" t="s">
        <v>86</v>
      </c>
      <c r="D19" s="17" t="s">
        <v>87</v>
      </c>
      <c r="E19" s="17"/>
      <c r="F19" s="17" t="s">
        <v>88</v>
      </c>
      <c r="G19" s="22" t="s">
        <v>31</v>
      </c>
      <c r="H19" s="33">
        <v>0</v>
      </c>
      <c r="I19" s="33">
        <v>0</v>
      </c>
      <c r="J19" s="33">
        <v>1</v>
      </c>
      <c r="K19" s="33">
        <v>0</v>
      </c>
      <c r="L19" s="33">
        <v>1</v>
      </c>
      <c r="M19" s="23">
        <v>108938.14</v>
      </c>
      <c r="N19" s="23">
        <v>108938.14</v>
      </c>
      <c r="O19" s="40">
        <f t="shared" si="0"/>
        <v>128547.0052</v>
      </c>
      <c r="P19" s="17" t="s">
        <v>36</v>
      </c>
      <c r="Q19" s="15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</row>
    <row r="20" spans="1:29" s="1" customFormat="1" ht="90" x14ac:dyDescent="0.25">
      <c r="A20" s="15"/>
      <c r="B20" s="25">
        <v>14</v>
      </c>
      <c r="C20" s="25" t="s">
        <v>89</v>
      </c>
      <c r="D20" s="17" t="s">
        <v>90</v>
      </c>
      <c r="E20" s="17"/>
      <c r="F20" s="17" t="s">
        <v>91</v>
      </c>
      <c r="G20" s="22" t="s">
        <v>31</v>
      </c>
      <c r="H20" s="33">
        <v>0</v>
      </c>
      <c r="I20" s="33">
        <v>0</v>
      </c>
      <c r="J20" s="33">
        <v>1</v>
      </c>
      <c r="K20" s="33">
        <v>0</v>
      </c>
      <c r="L20" s="33">
        <v>1</v>
      </c>
      <c r="M20" s="23">
        <v>256732.63</v>
      </c>
      <c r="N20" s="23">
        <v>256732.63</v>
      </c>
      <c r="O20" s="40">
        <f t="shared" si="0"/>
        <v>302944.50339999999</v>
      </c>
      <c r="P20" s="17" t="s">
        <v>36</v>
      </c>
      <c r="Q20" s="15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</row>
    <row r="21" spans="1:29" s="1" customFormat="1" ht="45" x14ac:dyDescent="0.25">
      <c r="A21" s="15"/>
      <c r="B21" s="25">
        <v>15</v>
      </c>
      <c r="C21" s="25" t="s">
        <v>92</v>
      </c>
      <c r="D21" s="17" t="s">
        <v>93</v>
      </c>
      <c r="E21" s="17"/>
      <c r="F21" s="17" t="s">
        <v>94</v>
      </c>
      <c r="G21" s="22" t="s">
        <v>31</v>
      </c>
      <c r="H21" s="33">
        <v>0</v>
      </c>
      <c r="I21" s="33">
        <v>0</v>
      </c>
      <c r="J21" s="33">
        <v>1</v>
      </c>
      <c r="K21" s="33">
        <v>0</v>
      </c>
      <c r="L21" s="33">
        <v>1</v>
      </c>
      <c r="M21" s="23">
        <v>89495.34</v>
      </c>
      <c r="N21" s="23">
        <v>89495.34</v>
      </c>
      <c r="O21" s="40">
        <f t="shared" si="0"/>
        <v>105604.50119999998</v>
      </c>
      <c r="P21" s="17" t="s">
        <v>36</v>
      </c>
      <c r="Q21" s="15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</row>
    <row r="22" spans="1:29" s="1" customFormat="1" ht="30" x14ac:dyDescent="0.25">
      <c r="A22" s="15"/>
      <c r="B22" s="25">
        <v>16</v>
      </c>
      <c r="C22" s="25" t="s">
        <v>95</v>
      </c>
      <c r="D22" s="17" t="s">
        <v>96</v>
      </c>
      <c r="E22" s="17"/>
      <c r="F22" s="17" t="s">
        <v>97</v>
      </c>
      <c r="G22" s="22" t="s">
        <v>31</v>
      </c>
      <c r="H22" s="33">
        <v>0</v>
      </c>
      <c r="I22" s="33">
        <v>0</v>
      </c>
      <c r="J22" s="33">
        <v>5</v>
      </c>
      <c r="K22" s="33">
        <v>0</v>
      </c>
      <c r="L22" s="33">
        <v>5</v>
      </c>
      <c r="M22" s="23">
        <v>3128.39</v>
      </c>
      <c r="N22" s="23">
        <v>15641.95</v>
      </c>
      <c r="O22" s="40">
        <f t="shared" si="0"/>
        <v>18457.501</v>
      </c>
      <c r="P22" s="17" t="s">
        <v>36</v>
      </c>
      <c r="Q22" s="15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</row>
    <row r="23" spans="1:29" s="1" customFormat="1" ht="30" x14ac:dyDescent="0.25">
      <c r="A23" s="15"/>
      <c r="B23" s="25">
        <v>17</v>
      </c>
      <c r="C23" s="25" t="s">
        <v>98</v>
      </c>
      <c r="D23" s="17" t="s">
        <v>99</v>
      </c>
      <c r="E23" s="17"/>
      <c r="F23" s="17" t="s">
        <v>100</v>
      </c>
      <c r="G23" s="22" t="s">
        <v>31</v>
      </c>
      <c r="H23" s="33">
        <v>0</v>
      </c>
      <c r="I23" s="33">
        <v>0</v>
      </c>
      <c r="J23" s="33">
        <v>1</v>
      </c>
      <c r="K23" s="33">
        <v>0</v>
      </c>
      <c r="L23" s="33">
        <v>1</v>
      </c>
      <c r="M23" s="23">
        <v>126188.14</v>
      </c>
      <c r="N23" s="23">
        <v>126188.14</v>
      </c>
      <c r="O23" s="40">
        <f t="shared" si="0"/>
        <v>148902.00519999999</v>
      </c>
      <c r="P23" s="17" t="s">
        <v>36</v>
      </c>
      <c r="Q23" s="15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</row>
    <row r="24" spans="1:29" s="1" customFormat="1" ht="30" x14ac:dyDescent="0.25">
      <c r="A24" s="15"/>
      <c r="B24" s="25">
        <v>18</v>
      </c>
      <c r="C24" s="25" t="s">
        <v>101</v>
      </c>
      <c r="D24" s="17" t="s">
        <v>102</v>
      </c>
      <c r="E24" s="17"/>
      <c r="F24" s="17" t="s">
        <v>103</v>
      </c>
      <c r="G24" s="22" t="s">
        <v>31</v>
      </c>
      <c r="H24" s="33">
        <v>0</v>
      </c>
      <c r="I24" s="33">
        <v>0</v>
      </c>
      <c r="J24" s="33">
        <v>10</v>
      </c>
      <c r="K24" s="33">
        <v>0</v>
      </c>
      <c r="L24" s="33">
        <v>10</v>
      </c>
      <c r="M24" s="23">
        <v>6373.73</v>
      </c>
      <c r="N24" s="23">
        <v>63737.3</v>
      </c>
      <c r="O24" s="40">
        <f t="shared" si="0"/>
        <v>75210.013999999996</v>
      </c>
      <c r="P24" s="17" t="s">
        <v>36</v>
      </c>
      <c r="Q24" s="15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</row>
    <row r="25" spans="1:29" s="6" customFormat="1" x14ac:dyDescent="0.25">
      <c r="A25" s="15"/>
      <c r="B25" s="32"/>
      <c r="C25" s="32"/>
      <c r="D25" s="26"/>
      <c r="E25" s="26"/>
      <c r="F25" s="26"/>
      <c r="G25" s="27"/>
      <c r="H25" s="27"/>
      <c r="I25" s="27"/>
      <c r="J25" s="27"/>
      <c r="K25" s="27"/>
      <c r="L25" s="27"/>
      <c r="M25" s="27"/>
      <c r="N25" s="39">
        <f>SUM(N7:N24)</f>
        <v>2344947.5699999998</v>
      </c>
      <c r="O25" s="39">
        <f>SUM(O7:O24)</f>
        <v>2767038.1326000001</v>
      </c>
      <c r="P25" s="18"/>
      <c r="Q25" s="15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</row>
    <row r="26" spans="1:29" s="1" customFormat="1" x14ac:dyDescent="0.25">
      <c r="A26" s="15"/>
      <c r="B26" s="30"/>
      <c r="C26" s="30"/>
      <c r="D26" s="31"/>
      <c r="E26" s="31"/>
      <c r="F26" s="31"/>
      <c r="G26" s="30"/>
      <c r="H26" s="30"/>
      <c r="I26" s="30"/>
      <c r="J26" s="30"/>
      <c r="K26" s="30"/>
      <c r="L26" s="30"/>
      <c r="M26" s="30"/>
      <c r="N26" s="32" t="s">
        <v>18</v>
      </c>
      <c r="O26" s="12">
        <f>O25-N25</f>
        <v>422090.5626000003</v>
      </c>
      <c r="P26" s="18"/>
      <c r="Q26" s="15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</row>
    <row r="27" spans="1:29" s="15" customFormat="1" x14ac:dyDescent="0.25">
      <c r="B27" s="36" t="s">
        <v>104</v>
      </c>
      <c r="C27" s="37"/>
      <c r="D27" s="37"/>
      <c r="E27" s="14"/>
      <c r="F27" s="37"/>
      <c r="G27" s="37"/>
      <c r="H27" s="37"/>
      <c r="I27" s="37"/>
      <c r="J27" s="37"/>
      <c r="K27" s="37"/>
      <c r="L27" s="37"/>
      <c r="M27" s="37"/>
      <c r="N27" s="38"/>
    </row>
    <row r="28" spans="1:29" s="15" customFormat="1" x14ac:dyDescent="0.25">
      <c r="B28" s="36" t="s">
        <v>3</v>
      </c>
      <c r="C28" s="37"/>
      <c r="D28" s="37"/>
      <c r="E28" s="14"/>
      <c r="F28" s="37"/>
      <c r="G28" s="37"/>
      <c r="H28" s="37"/>
      <c r="I28" s="37"/>
      <c r="J28" s="37"/>
      <c r="K28" s="37"/>
      <c r="L28" s="37"/>
      <c r="M28" s="37"/>
      <c r="N28" s="38"/>
    </row>
    <row r="29" spans="1:29" s="15" customFormat="1" x14ac:dyDescent="0.25">
      <c r="B29" s="44" t="s">
        <v>4</v>
      </c>
      <c r="C29" s="45"/>
      <c r="D29" s="44" t="s">
        <v>37</v>
      </c>
      <c r="E29" s="62"/>
      <c r="F29" s="62"/>
      <c r="G29" s="62"/>
      <c r="H29" s="62"/>
      <c r="I29" s="62"/>
      <c r="J29" s="62"/>
      <c r="K29" s="62"/>
      <c r="L29" s="62"/>
      <c r="M29" s="62"/>
      <c r="N29" s="45"/>
      <c r="O29" s="32"/>
    </row>
    <row r="30" spans="1:29" s="15" customFormat="1" ht="32.1" customHeight="1" x14ac:dyDescent="0.25">
      <c r="B30" s="44" t="s">
        <v>5</v>
      </c>
      <c r="C30" s="45"/>
      <c r="D30" s="57" t="s">
        <v>9</v>
      </c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18"/>
      <c r="P30" s="18"/>
      <c r="Q30" s="18"/>
      <c r="R30" s="18"/>
      <c r="S30" s="18"/>
      <c r="T30" s="18"/>
    </row>
    <row r="31" spans="1:29" s="15" customFormat="1" ht="62.25" customHeight="1" x14ac:dyDescent="0.25">
      <c r="B31" s="44" t="s">
        <v>6</v>
      </c>
      <c r="C31" s="45"/>
      <c r="D31" s="58" t="s">
        <v>32</v>
      </c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7"/>
      <c r="P31" s="7"/>
      <c r="Q31" s="7"/>
    </row>
    <row r="32" spans="1:29" s="15" customFormat="1" x14ac:dyDescent="0.25">
      <c r="B32" s="44" t="s">
        <v>105</v>
      </c>
      <c r="C32" s="45"/>
      <c r="D32" s="44" t="s">
        <v>33</v>
      </c>
      <c r="E32" s="62"/>
      <c r="F32" s="62"/>
      <c r="G32" s="62"/>
      <c r="H32" s="62"/>
      <c r="I32" s="62"/>
      <c r="J32" s="62"/>
      <c r="K32" s="62"/>
      <c r="L32" s="62"/>
      <c r="M32" s="62"/>
      <c r="N32" s="45"/>
      <c r="O32" s="32"/>
    </row>
    <row r="33" spans="2:17" s="15" customFormat="1" x14ac:dyDescent="0.25">
      <c r="B33" s="44" t="s">
        <v>7</v>
      </c>
      <c r="C33" s="45"/>
      <c r="D33" s="44" t="s">
        <v>39</v>
      </c>
      <c r="E33" s="62"/>
      <c r="F33" s="62"/>
      <c r="G33" s="62"/>
      <c r="H33" s="62"/>
      <c r="I33" s="62"/>
      <c r="J33" s="62"/>
      <c r="K33" s="62"/>
      <c r="L33" s="62"/>
      <c r="M33" s="62"/>
      <c r="N33" s="45"/>
      <c r="O33" s="32"/>
    </row>
    <row r="34" spans="2:17" s="15" customFormat="1" ht="14.25" customHeight="1" x14ac:dyDescent="0.25">
      <c r="B34" s="44" t="s">
        <v>8</v>
      </c>
      <c r="C34" s="45"/>
      <c r="D34" s="44" t="s">
        <v>39</v>
      </c>
      <c r="E34" s="62"/>
      <c r="F34" s="62"/>
      <c r="G34" s="62"/>
      <c r="H34" s="62"/>
      <c r="I34" s="62"/>
      <c r="J34" s="62"/>
      <c r="K34" s="62"/>
      <c r="L34" s="62"/>
      <c r="M34" s="62"/>
      <c r="N34" s="45"/>
      <c r="O34" s="7"/>
      <c r="P34" s="7"/>
      <c r="Q34" s="7"/>
    </row>
    <row r="35" spans="2:17" s="6" customFormat="1" ht="33" customHeight="1" x14ac:dyDescent="0.25">
      <c r="B35" s="48" t="s">
        <v>34</v>
      </c>
      <c r="C35" s="49"/>
      <c r="D35" s="48" t="s">
        <v>38</v>
      </c>
      <c r="E35" s="59"/>
      <c r="F35" s="59"/>
      <c r="G35" s="59"/>
      <c r="H35" s="59"/>
      <c r="I35" s="59"/>
      <c r="J35" s="59"/>
      <c r="K35" s="59"/>
      <c r="L35" s="59"/>
      <c r="M35" s="59"/>
      <c r="N35" s="49"/>
      <c r="O35" s="8"/>
      <c r="P35" s="8"/>
      <c r="Q35" s="8"/>
    </row>
    <row r="36" spans="2:17" s="15" customFormat="1" x14ac:dyDescent="0.25">
      <c r="B36" s="21" t="s">
        <v>11</v>
      </c>
      <c r="E36" s="6"/>
    </row>
    <row r="37" spans="2:17" s="15" customFormat="1" x14ac:dyDescent="0.25">
      <c r="C37" s="21" t="str">
        <f>Query2_USERN</f>
        <v>Гулиев Тимур Абрекович</v>
      </c>
      <c r="E37" s="6"/>
    </row>
    <row r="38" spans="2:17" s="15" customFormat="1" x14ac:dyDescent="0.25">
      <c r="B38" s="15" t="s">
        <v>12</v>
      </c>
      <c r="C38" s="21" t="str">
        <f>Query2_USERT</f>
        <v>(347)251-71-23</v>
      </c>
      <c r="E38" s="6"/>
      <c r="K38" s="15" t="s">
        <v>35</v>
      </c>
    </row>
    <row r="39" spans="2:17" s="32" customFormat="1" x14ac:dyDescent="0.25">
      <c r="C39" s="35"/>
      <c r="E39" s="13"/>
    </row>
    <row r="40" spans="2:17" s="32" customFormat="1" ht="62.25" customHeight="1" x14ac:dyDescent="0.25">
      <c r="D40" s="35"/>
      <c r="E40" s="35"/>
    </row>
    <row r="41" spans="2:17" s="32" customFormat="1" x14ac:dyDescent="0.25">
      <c r="D41" s="35"/>
      <c r="E41" s="35"/>
    </row>
    <row r="42" spans="2:17" s="32" customFormat="1" x14ac:dyDescent="0.25"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</row>
    <row r="43" spans="2:17" s="32" customFormat="1" ht="34.5" customHeight="1" x14ac:dyDescent="0.25">
      <c r="B43" s="35"/>
      <c r="C43" s="34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2"/>
      <c r="O43" s="7"/>
      <c r="P43" s="7"/>
      <c r="Q43" s="7"/>
    </row>
    <row r="44" spans="2:17" s="13" customFormat="1" ht="41.25" customHeight="1" x14ac:dyDescent="0.25"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8"/>
      <c r="P44" s="8"/>
      <c r="Q44" s="8"/>
    </row>
    <row r="45" spans="2:17" s="32" customFormat="1" x14ac:dyDescent="0.25">
      <c r="E45" s="13"/>
    </row>
    <row r="46" spans="2:17" s="32" customFormat="1" x14ac:dyDescent="0.25">
      <c r="C46" s="35"/>
      <c r="E46" s="13"/>
    </row>
    <row r="47" spans="2:17" s="32" customFormat="1" x14ac:dyDescent="0.25">
      <c r="C47" s="35"/>
      <c r="E47" s="13"/>
    </row>
    <row r="48" spans="2:17" s="32" customFormat="1" x14ac:dyDescent="0.25">
      <c r="C48" s="35"/>
      <c r="E48" s="13"/>
    </row>
    <row r="49" spans="3:5" s="32" customFormat="1" x14ac:dyDescent="0.25">
      <c r="C49" s="35"/>
      <c r="E49" s="13"/>
    </row>
  </sheetData>
  <mergeCells count="31">
    <mergeCell ref="D31:N31"/>
    <mergeCell ref="D35:N35"/>
    <mergeCell ref="B4:B5"/>
    <mergeCell ref="D4:D5"/>
    <mergeCell ref="C4:C5"/>
    <mergeCell ref="E4:E5"/>
    <mergeCell ref="B29:C29"/>
    <mergeCell ref="B30:C30"/>
    <mergeCell ref="B32:C32"/>
    <mergeCell ref="D32:N32"/>
    <mergeCell ref="B33:C33"/>
    <mergeCell ref="D33:N33"/>
    <mergeCell ref="B34:C34"/>
    <mergeCell ref="D29:N29"/>
    <mergeCell ref="D34:N34"/>
    <mergeCell ref="B2:P2"/>
    <mergeCell ref="B31:C31"/>
    <mergeCell ref="B44:C44"/>
    <mergeCell ref="B42:C42"/>
    <mergeCell ref="B35:C35"/>
    <mergeCell ref="D43:M43"/>
    <mergeCell ref="D44:N44"/>
    <mergeCell ref="D42:N42"/>
    <mergeCell ref="P4:P5"/>
    <mergeCell ref="F4:F5"/>
    <mergeCell ref="G4:G5"/>
    <mergeCell ref="H4:L4"/>
    <mergeCell ref="N4:N5"/>
    <mergeCell ref="M4:M5"/>
    <mergeCell ref="O4:O5"/>
    <mergeCell ref="D30:N30"/>
  </mergeCells>
  <pageMargins left="0.78740157480314965" right="0.39370078740157483" top="0.78740157480314965" bottom="0.39370078740157483" header="0.31496062992125984" footer="0.31496062992125984"/>
  <pageSetup paperSize="9" scale="69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O30014"/>
    </sheetView>
  </sheetViews>
  <sheetFormatPr defaultRowHeight="15" x14ac:dyDescent="0.25"/>
  <sheetData>
    <row r="5" spans="1:19" x14ac:dyDescent="0.25">
      <c r="A5" s="4" t="s">
        <v>20</v>
      </c>
      <c r="B5" t="e">
        <f>XLR_ERRNAME</f>
        <v>#NAME?</v>
      </c>
    </row>
    <row r="6" spans="1:19" x14ac:dyDescent="0.25">
      <c r="A6" t="s">
        <v>21</v>
      </c>
      <c r="B6">
        <v>271</v>
      </c>
      <c r="C6" s="5" t="s">
        <v>22</v>
      </c>
      <c r="D6">
        <v>1502</v>
      </c>
      <c r="E6" s="5" t="s">
        <v>23</v>
      </c>
      <c r="F6" s="5" t="s">
        <v>24</v>
      </c>
      <c r="G6" s="5" t="s">
        <v>25</v>
      </c>
      <c r="H6" s="5" t="s">
        <v>25</v>
      </c>
      <c r="I6" s="5" t="s">
        <v>25</v>
      </c>
      <c r="J6" s="5" t="s">
        <v>23</v>
      </c>
      <c r="K6" s="5" t="s">
        <v>26</v>
      </c>
      <c r="L6" s="5" t="s">
        <v>27</v>
      </c>
      <c r="M6" s="5" t="s">
        <v>28</v>
      </c>
      <c r="N6" s="5" t="s">
        <v>25</v>
      </c>
      <c r="O6">
        <v>2959</v>
      </c>
      <c r="P6" s="5" t="s">
        <v>29</v>
      </c>
      <c r="Q6">
        <v>0</v>
      </c>
      <c r="R6" s="5" t="s">
        <v>25</v>
      </c>
      <c r="S6" s="5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Гулиев Тимур Абрекович</dc:creator>
  <cp:lastModifiedBy>Логинова Ольга Сергеевна</cp:lastModifiedBy>
  <cp:lastPrinted>2014-06-27T05:45:23Z</cp:lastPrinted>
  <dcterms:created xsi:type="dcterms:W3CDTF">2013-12-19T08:11:42Z</dcterms:created>
  <dcterms:modified xsi:type="dcterms:W3CDTF">2014-07-02T07:35:30Z</dcterms:modified>
</cp:coreProperties>
</file>